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4 квартал\Декабрь 2025 на 2026\ЗЦПТ Услуги Аренда техники\Объявление на рус\"/>
    </mc:Choice>
  </mc:AlternateContent>
  <bookViews>
    <workbookView xWindow="0" yWindow="0" windowWidth="16259" windowHeight="9779"/>
  </bookViews>
  <sheets>
    <sheet name="Услуги" sheetId="2" r:id="rId1"/>
  </sheets>
  <definedNames>
    <definedName name="_xlnm._FilterDatabase" localSheetId="0" hidden="1">Услуги!$A$4:$N$14</definedName>
    <definedName name="_xlnm.Print_Area" localSheetId="0">Услуги!$A$1:$N$17</definedName>
  </definedNames>
  <calcPr calcId="152511"/>
</workbook>
</file>

<file path=xl/calcChain.xml><?xml version="1.0" encoding="utf-8"?>
<calcChain xmlns="http://schemas.openxmlformats.org/spreadsheetml/2006/main">
  <c r="J7" i="2" l="1"/>
  <c r="J8" i="2"/>
  <c r="J9" i="2"/>
  <c r="J10" i="2"/>
  <c r="J11" i="2"/>
  <c r="J12" i="2"/>
  <c r="J6" i="2"/>
  <c r="K6" i="2" l="1"/>
  <c r="K7" i="2"/>
  <c r="K8" i="2"/>
  <c r="K9" i="2"/>
  <c r="K10" i="2"/>
  <c r="K11" i="2"/>
  <c r="K12" i="2"/>
  <c r="J5" i="2"/>
  <c r="K5" i="2" s="1"/>
  <c r="K13" i="2" s="1"/>
  <c r="J13" i="2" l="1"/>
  <c r="Q10" i="2"/>
  <c r="Q11" i="2"/>
  <c r="Q12" i="2"/>
  <c r="P10" i="2"/>
  <c r="P11" i="2"/>
  <c r="P12" i="2"/>
  <c r="O10" i="2"/>
  <c r="O11" i="2"/>
  <c r="O12" i="2"/>
</calcChain>
</file>

<file path=xl/sharedStrings.xml><?xml version="1.0" encoding="utf-8"?>
<sst xmlns="http://schemas.openxmlformats.org/spreadsheetml/2006/main" count="93" uniqueCount="47">
  <si>
    <t>№ Лота</t>
  </si>
  <si>
    <t>Наименование заказчика (его структурное подразделение)</t>
  </si>
  <si>
    <t>№ позиции по Плану закупок</t>
  </si>
  <si>
    <t>код по ЕНС ТРУ*</t>
  </si>
  <si>
    <t>ЦЖС</t>
  </si>
  <si>
    <t>Размер авансового платежа, %</t>
  </si>
  <si>
    <t>__________________________________________</t>
  </si>
  <si>
    <t>Д.У.Кожахметов</t>
  </si>
  <si>
    <t>Наименование закупаемых товаров, работ, услуг</t>
  </si>
  <si>
    <t>Дополнительная характеристика товаров, работ, услуг**</t>
  </si>
  <si>
    <t>Единица измерения товаров, работ, услуг</t>
  </si>
  <si>
    <t>Кол-во (объем), товаров, работ, услуг</t>
  </si>
  <si>
    <t>Сумма выделенная для закупки товаров, работ, услуг без учета НДС в рублях</t>
  </si>
  <si>
    <t>Место поставки товаров, работ, услуг</t>
  </si>
  <si>
    <t>Срок поставки товаров, работ, услуг</t>
  </si>
  <si>
    <t xml:space="preserve">Перечень закупаемых услуг </t>
  </si>
  <si>
    <t>Сумма выделенная для закупки товаров, работ, услуг с учетом НДС в рублях</t>
  </si>
  <si>
    <t>Директор</t>
  </si>
  <si>
    <t>филиала АО "НК "КТЖ"-"ВЖУ"</t>
  </si>
  <si>
    <t>Алтайский край, город Горняк, Восточный ж/д участок</t>
  </si>
  <si>
    <t>Сумма выделенная для закупки за единицу без учета НДС в рублях</t>
  </si>
  <si>
    <t xml:space="preserve">Приложение 1
к объявлению
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</si>
  <si>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товаров, работ, услуг  указываются в технической спецификации (приложение 3 к объявлению).</t>
  </si>
  <si>
    <t>Услуги по аренде легковых автомобилей</t>
  </si>
  <si>
    <t>771110.100.000000</t>
  </si>
  <si>
    <t>Услуга по предоставлению в имущественный найм (аренду) автотранспорта. УАЗ 22069-04</t>
  </si>
  <si>
    <t>час</t>
  </si>
  <si>
    <t>0, окончательный расчет в течение 30 рабочих дней с даты подписания акта приема-передачи товаров</t>
  </si>
  <si>
    <t>Услуга по предоставлению в имущественный найм (аренду) автотранспорта. УАЗ 3909</t>
  </si>
  <si>
    <t>Услуга по предоставлению в имущественный найм (аренду) автотранспорта. УАЗ 390994</t>
  </si>
  <si>
    <t>Услуга по предоставлению в имущественный найм (аренду) автотранспорта. УАЗ 3303-01 Т12.02А</t>
  </si>
  <si>
    <t>Услуга по предоставлению в имущественный найм (аренду) автотранспорта. УАЗ 3962</t>
  </si>
  <si>
    <t>Услуга по предоставлению в имущественный найм (аренду) автотранспорта. УАЗ 31519</t>
  </si>
  <si>
    <t>31 У</t>
  </si>
  <si>
    <t>32 У</t>
  </si>
  <si>
    <t>33 У</t>
  </si>
  <si>
    <t>34 У</t>
  </si>
  <si>
    <t>35 У</t>
  </si>
  <si>
    <t>36 У</t>
  </si>
  <si>
    <t>37 У</t>
  </si>
  <si>
    <t>38 У</t>
  </si>
  <si>
    <t>Услуги по аренде специальной техники</t>
  </si>
  <si>
    <t>773919.900.000000</t>
  </si>
  <si>
    <t>Услуга по предоставлению в имущественный найм (аренду) автотранспорта. ГАЗ 33073</t>
  </si>
  <si>
    <t>Услуга по предоставлению в имущественный найм (аренду) автотранспорта. ГАЗ 430100</t>
  </si>
  <si>
    <t xml:space="preserve">с даты подписания договора по 31.12.2026 </t>
  </si>
  <si>
    <t>с даты подписания договора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</si>
</sst>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6" fillId="0" borderId="0"/>
    <xf numFmtId="164" fontId="9" fillId="0" borderId="0" applyFont="0" applyFill="0" applyBorder="0" applyAlignment="0" applyProtection="0"/>
    <xf numFmtId="0" fontId="1" fillId="0" borderId="0"/>
    <xf numFmtId="0" fontId="4" fillId="0" borderId="0"/>
    <xf numFmtId="0" fontId="10" fillId="0" borderId="0"/>
  </cellStyleXfs>
  <cellXfs count="40">
    <xf numFmtId="0" fontId="0" fillId="0" borderId="0" xfId="0"/>
    <xf numFmtId="0" fontId="5" fillId="2" borderId="1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12" fillId="0" borderId="1" xfId="0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4" fontId="12" fillId="0" borderId="1" xfId="3" applyNumberFormat="1" applyFont="1" applyFill="1" applyBorder="1" applyAlignment="1">
      <alignment horizontal="center" vertical="center" wrapText="1"/>
    </xf>
    <xf numFmtId="0" fontId="7" fillId="3" borderId="0" xfId="0" applyFont="1" applyFill="1"/>
    <xf numFmtId="0" fontId="7" fillId="2" borderId="0" xfId="0" applyFont="1" applyFill="1"/>
    <xf numFmtId="0" fontId="5" fillId="2" borderId="0" xfId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0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</cellXfs>
  <cellStyles count="8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view="pageBreakPreview" zoomScale="70" zoomScaleNormal="100" zoomScaleSheetLayoutView="70" workbookViewId="0">
      <selection activeCell="J9" sqref="J9"/>
    </sheetView>
  </sheetViews>
  <sheetFormatPr defaultColWidth="8.88671875" defaultRowHeight="14.4" x14ac:dyDescent="0.25"/>
  <cols>
    <col min="1" max="1" width="6.44140625" style="5" customWidth="1"/>
    <col min="2" max="2" width="16.88671875" style="5" customWidth="1"/>
    <col min="3" max="3" width="13.6640625" style="19" customWidth="1"/>
    <col min="4" max="4" width="16.6640625" style="5" customWidth="1"/>
    <col min="5" max="5" width="25.33203125" style="5" customWidth="1"/>
    <col min="6" max="6" width="33.5546875" style="5" customWidth="1"/>
    <col min="7" max="7" width="12.6640625" style="5" customWidth="1"/>
    <col min="8" max="9" width="13.5546875" style="5" customWidth="1"/>
    <col min="10" max="10" width="20" style="5" customWidth="1"/>
    <col min="11" max="11" width="20.77734375" style="5" customWidth="1"/>
    <col min="12" max="12" width="13.5546875" style="5" customWidth="1"/>
    <col min="13" max="13" width="20.5546875" style="5" customWidth="1"/>
    <col min="14" max="14" width="18.109375" style="5" customWidth="1"/>
    <col min="15" max="15" width="15.21875" style="5" customWidth="1"/>
    <col min="16" max="16" width="13.33203125" style="5" bestFit="1" customWidth="1"/>
    <col min="17" max="17" width="14.6640625" style="5" bestFit="1" customWidth="1"/>
    <col min="18" max="18" width="12.88671875" style="5" customWidth="1"/>
    <col min="19" max="19" width="14" style="5" customWidth="1"/>
    <col min="20" max="20" width="17" style="5" customWidth="1"/>
    <col min="21" max="16384" width="8.88671875" style="5"/>
  </cols>
  <sheetData>
    <row r="1" spans="1:20" ht="29.95" customHeight="1" x14ac:dyDescent="0.25">
      <c r="C1" s="20"/>
      <c r="J1" s="34"/>
      <c r="K1" s="34"/>
      <c r="L1" s="34"/>
      <c r="M1" s="35" t="s">
        <v>21</v>
      </c>
      <c r="N1" s="35"/>
    </row>
    <row r="2" spans="1:20" ht="15.05" x14ac:dyDescent="0.25">
      <c r="C2" s="20"/>
      <c r="E2" s="36" t="s">
        <v>15</v>
      </c>
      <c r="F2" s="36"/>
      <c r="G2" s="36"/>
      <c r="H2" s="36"/>
      <c r="J2" s="7"/>
      <c r="K2" s="7"/>
      <c r="M2" s="35"/>
      <c r="N2" s="35"/>
    </row>
    <row r="3" spans="1:20" x14ac:dyDescent="0.25">
      <c r="C3" s="20"/>
    </row>
    <row r="4" spans="1:20" ht="56.95" customHeight="1" x14ac:dyDescent="0.25">
      <c r="A4" s="1" t="s">
        <v>0</v>
      </c>
      <c r="B4" s="2" t="s">
        <v>1</v>
      </c>
      <c r="C4" s="2" t="s">
        <v>2</v>
      </c>
      <c r="D4" s="11" t="s">
        <v>3</v>
      </c>
      <c r="E4" s="3" t="s">
        <v>8</v>
      </c>
      <c r="F4" s="3" t="s">
        <v>9</v>
      </c>
      <c r="G4" s="4" t="s">
        <v>10</v>
      </c>
      <c r="H4" s="4" t="s">
        <v>11</v>
      </c>
      <c r="I4" s="4" t="s">
        <v>20</v>
      </c>
      <c r="J4" s="4" t="s">
        <v>12</v>
      </c>
      <c r="K4" s="4" t="s">
        <v>16</v>
      </c>
      <c r="L4" s="9" t="s">
        <v>13</v>
      </c>
      <c r="M4" s="9" t="s">
        <v>14</v>
      </c>
      <c r="N4" s="10" t="s">
        <v>5</v>
      </c>
    </row>
    <row r="5" spans="1:20" ht="56.95" customHeight="1" x14ac:dyDescent="0.25">
      <c r="A5" s="31">
        <v>1</v>
      </c>
      <c r="B5" s="32" t="s">
        <v>4</v>
      </c>
      <c r="C5" s="32" t="s">
        <v>33</v>
      </c>
      <c r="D5" s="16" t="s">
        <v>42</v>
      </c>
      <c r="E5" s="33" t="s">
        <v>41</v>
      </c>
      <c r="F5" s="16" t="s">
        <v>43</v>
      </c>
      <c r="G5" s="17" t="s">
        <v>26</v>
      </c>
      <c r="H5" s="18">
        <v>1971</v>
      </c>
      <c r="I5" s="18">
        <v>255</v>
      </c>
      <c r="J5" s="18">
        <f>H5*I5</f>
        <v>502605</v>
      </c>
      <c r="K5" s="18">
        <f>J5*1.22</f>
        <v>613178.1</v>
      </c>
      <c r="L5" s="14" t="s">
        <v>19</v>
      </c>
      <c r="M5" s="14" t="s">
        <v>45</v>
      </c>
      <c r="N5" s="15" t="s">
        <v>27</v>
      </c>
    </row>
    <row r="6" spans="1:20" ht="56.95" customHeight="1" x14ac:dyDescent="0.25">
      <c r="A6" s="31">
        <v>2</v>
      </c>
      <c r="B6" s="32" t="s">
        <v>4</v>
      </c>
      <c r="C6" s="32" t="s">
        <v>34</v>
      </c>
      <c r="D6" s="16" t="s">
        <v>42</v>
      </c>
      <c r="E6" s="33" t="s">
        <v>41</v>
      </c>
      <c r="F6" s="16" t="s">
        <v>44</v>
      </c>
      <c r="G6" s="17" t="s">
        <v>26</v>
      </c>
      <c r="H6" s="18">
        <v>1971</v>
      </c>
      <c r="I6" s="18">
        <v>255</v>
      </c>
      <c r="J6" s="18">
        <f>H6*I6</f>
        <v>502605</v>
      </c>
      <c r="K6" s="18">
        <f t="shared" ref="K6:K12" si="0">J6*1.22</f>
        <v>613178.1</v>
      </c>
      <c r="L6" s="14" t="s">
        <v>19</v>
      </c>
      <c r="M6" s="14" t="s">
        <v>45</v>
      </c>
      <c r="N6" s="15" t="s">
        <v>27</v>
      </c>
    </row>
    <row r="7" spans="1:20" ht="56.95" customHeight="1" x14ac:dyDescent="0.25">
      <c r="A7" s="31">
        <v>3</v>
      </c>
      <c r="B7" s="32" t="s">
        <v>4</v>
      </c>
      <c r="C7" s="32" t="s">
        <v>35</v>
      </c>
      <c r="D7" s="16" t="s">
        <v>24</v>
      </c>
      <c r="E7" s="33" t="s">
        <v>23</v>
      </c>
      <c r="F7" s="16" t="s">
        <v>25</v>
      </c>
      <c r="G7" s="17" t="s">
        <v>26</v>
      </c>
      <c r="H7" s="18">
        <v>1971</v>
      </c>
      <c r="I7" s="18">
        <v>195</v>
      </c>
      <c r="J7" s="18">
        <f t="shared" ref="J7:J12" si="1">H7*I7</f>
        <v>384345</v>
      </c>
      <c r="K7" s="18">
        <f t="shared" si="0"/>
        <v>468900.89999999997</v>
      </c>
      <c r="L7" s="14" t="s">
        <v>19</v>
      </c>
      <c r="M7" s="14" t="s">
        <v>46</v>
      </c>
      <c r="N7" s="15" t="s">
        <v>27</v>
      </c>
    </row>
    <row r="8" spans="1:20" ht="56.95" customHeight="1" x14ac:dyDescent="0.25">
      <c r="A8" s="31">
        <v>4</v>
      </c>
      <c r="B8" s="32" t="s">
        <v>4</v>
      </c>
      <c r="C8" s="32" t="s">
        <v>36</v>
      </c>
      <c r="D8" s="16" t="s">
        <v>24</v>
      </c>
      <c r="E8" s="33" t="s">
        <v>23</v>
      </c>
      <c r="F8" s="16" t="s">
        <v>28</v>
      </c>
      <c r="G8" s="17" t="s">
        <v>26</v>
      </c>
      <c r="H8" s="18">
        <v>1971</v>
      </c>
      <c r="I8" s="18">
        <v>195</v>
      </c>
      <c r="J8" s="18">
        <f t="shared" si="1"/>
        <v>384345</v>
      </c>
      <c r="K8" s="18">
        <f t="shared" si="0"/>
        <v>468900.89999999997</v>
      </c>
      <c r="L8" s="14" t="s">
        <v>19</v>
      </c>
      <c r="M8" s="14" t="s">
        <v>46</v>
      </c>
      <c r="N8" s="15" t="s">
        <v>27</v>
      </c>
    </row>
    <row r="9" spans="1:20" ht="56.95" customHeight="1" x14ac:dyDescent="0.25">
      <c r="A9" s="31">
        <v>5</v>
      </c>
      <c r="B9" s="32" t="s">
        <v>4</v>
      </c>
      <c r="C9" s="32" t="s">
        <v>37</v>
      </c>
      <c r="D9" s="16" t="s">
        <v>24</v>
      </c>
      <c r="E9" s="33" t="s">
        <v>23</v>
      </c>
      <c r="F9" s="16" t="s">
        <v>29</v>
      </c>
      <c r="G9" s="17" t="s">
        <v>26</v>
      </c>
      <c r="H9" s="18">
        <v>1971</v>
      </c>
      <c r="I9" s="18">
        <v>195</v>
      </c>
      <c r="J9" s="18">
        <f t="shared" si="1"/>
        <v>384345</v>
      </c>
      <c r="K9" s="18">
        <f t="shared" si="0"/>
        <v>468900.89999999997</v>
      </c>
      <c r="L9" s="14" t="s">
        <v>19</v>
      </c>
      <c r="M9" s="14" t="s">
        <v>46</v>
      </c>
      <c r="N9" s="15" t="s">
        <v>27</v>
      </c>
    </row>
    <row r="10" spans="1:20" ht="56.95" customHeight="1" x14ac:dyDescent="0.25">
      <c r="A10" s="31">
        <v>6</v>
      </c>
      <c r="B10" s="8" t="s">
        <v>4</v>
      </c>
      <c r="C10" s="32" t="s">
        <v>38</v>
      </c>
      <c r="D10" s="16" t="s">
        <v>24</v>
      </c>
      <c r="E10" s="33" t="s">
        <v>23</v>
      </c>
      <c r="F10" s="16" t="s">
        <v>30</v>
      </c>
      <c r="G10" s="17" t="s">
        <v>26</v>
      </c>
      <c r="H10" s="18">
        <v>1971</v>
      </c>
      <c r="I10" s="18">
        <v>195</v>
      </c>
      <c r="J10" s="18">
        <f t="shared" si="1"/>
        <v>384345</v>
      </c>
      <c r="K10" s="18">
        <f t="shared" si="0"/>
        <v>468900.89999999997</v>
      </c>
      <c r="L10" s="14" t="s">
        <v>19</v>
      </c>
      <c r="M10" s="14" t="s">
        <v>46</v>
      </c>
      <c r="N10" s="15" t="s">
        <v>27</v>
      </c>
      <c r="O10" s="5">
        <f t="shared" ref="O10:O12" si="2">R10/5.9</f>
        <v>13801.340677966102</v>
      </c>
      <c r="P10" s="5">
        <f t="shared" ref="P10:P12" si="3">H10*I10</f>
        <v>384345</v>
      </c>
      <c r="Q10" s="5">
        <f t="shared" ref="Q10:Q12" si="4">T10/5.9</f>
        <v>198739.30508474575</v>
      </c>
      <c r="R10" s="5">
        <v>81427.91</v>
      </c>
      <c r="S10" s="5">
        <v>977134.92</v>
      </c>
      <c r="T10" s="5">
        <v>1172561.8999999999</v>
      </c>
    </row>
    <row r="11" spans="1:20" ht="56.95" customHeight="1" x14ac:dyDescent="0.25">
      <c r="A11" s="31">
        <v>7</v>
      </c>
      <c r="B11" s="8" t="s">
        <v>4</v>
      </c>
      <c r="C11" s="32" t="s">
        <v>39</v>
      </c>
      <c r="D11" s="16" t="s">
        <v>24</v>
      </c>
      <c r="E11" s="33" t="s">
        <v>23</v>
      </c>
      <c r="F11" s="16" t="s">
        <v>31</v>
      </c>
      <c r="G11" s="17" t="s">
        <v>26</v>
      </c>
      <c r="H11" s="18">
        <v>1971</v>
      </c>
      <c r="I11" s="18">
        <v>195</v>
      </c>
      <c r="J11" s="18">
        <f t="shared" si="1"/>
        <v>384345</v>
      </c>
      <c r="K11" s="18">
        <f t="shared" si="0"/>
        <v>468900.89999999997</v>
      </c>
      <c r="L11" s="14" t="s">
        <v>19</v>
      </c>
      <c r="M11" s="14" t="s">
        <v>46</v>
      </c>
      <c r="N11" s="15" t="s">
        <v>27</v>
      </c>
      <c r="O11" s="5">
        <f t="shared" si="2"/>
        <v>572.9847457627119</v>
      </c>
      <c r="P11" s="5">
        <f t="shared" si="3"/>
        <v>384345</v>
      </c>
      <c r="Q11" s="5">
        <f t="shared" si="4"/>
        <v>8250.9796610169487</v>
      </c>
      <c r="R11" s="5">
        <v>3380.61</v>
      </c>
      <c r="S11" s="5">
        <v>40567.32</v>
      </c>
      <c r="T11" s="5">
        <v>48680.78</v>
      </c>
    </row>
    <row r="12" spans="1:20" ht="56.95" customHeight="1" x14ac:dyDescent="0.25">
      <c r="A12" s="31">
        <v>8</v>
      </c>
      <c r="B12" s="8" t="s">
        <v>4</v>
      </c>
      <c r="C12" s="32" t="s">
        <v>40</v>
      </c>
      <c r="D12" s="16" t="s">
        <v>24</v>
      </c>
      <c r="E12" s="33" t="s">
        <v>23</v>
      </c>
      <c r="F12" s="16" t="s">
        <v>32</v>
      </c>
      <c r="G12" s="17" t="s">
        <v>26</v>
      </c>
      <c r="H12" s="18">
        <v>1971</v>
      </c>
      <c r="I12" s="18">
        <v>195</v>
      </c>
      <c r="J12" s="18">
        <f t="shared" si="1"/>
        <v>384345</v>
      </c>
      <c r="K12" s="18">
        <f t="shared" si="0"/>
        <v>468900.89999999997</v>
      </c>
      <c r="L12" s="14" t="s">
        <v>19</v>
      </c>
      <c r="M12" s="14" t="s">
        <v>46</v>
      </c>
      <c r="N12" s="15" t="s">
        <v>27</v>
      </c>
      <c r="O12" s="5">
        <f t="shared" si="2"/>
        <v>38.520338983050848</v>
      </c>
      <c r="P12" s="5">
        <f t="shared" si="3"/>
        <v>384345</v>
      </c>
      <c r="Q12" s="5">
        <f t="shared" si="4"/>
        <v>48628.076271186445</v>
      </c>
      <c r="R12" s="5">
        <v>227.27</v>
      </c>
      <c r="S12" s="5">
        <v>239088.04</v>
      </c>
      <c r="T12" s="5">
        <v>286905.65000000002</v>
      </c>
    </row>
    <row r="13" spans="1:20" ht="21.6" customHeight="1" x14ac:dyDescent="0.25">
      <c r="A13" s="21"/>
      <c r="B13" s="22"/>
      <c r="C13" s="23"/>
      <c r="D13" s="24"/>
      <c r="E13" s="25"/>
      <c r="F13" s="25"/>
      <c r="G13" s="26"/>
      <c r="H13" s="26"/>
      <c r="I13" s="27"/>
      <c r="J13" s="30">
        <f>SUM(J5:J12)</f>
        <v>3311280</v>
      </c>
      <c r="K13" s="30">
        <f>SUM(K5:K12)</f>
        <v>4039761.5999999996</v>
      </c>
      <c r="L13" s="28"/>
      <c r="M13" s="28"/>
      <c r="N13" s="29"/>
    </row>
    <row r="14" spans="1:20" ht="45" customHeight="1" x14ac:dyDescent="0.25">
      <c r="B14" s="37" t="s">
        <v>22</v>
      </c>
      <c r="C14" s="37"/>
      <c r="D14" s="37"/>
      <c r="E14" s="37"/>
      <c r="F14" s="37"/>
      <c r="G14" s="37"/>
      <c r="H14" s="37"/>
      <c r="I14" s="37"/>
    </row>
    <row r="15" spans="1:20" x14ac:dyDescent="0.25">
      <c r="C15" s="20"/>
    </row>
    <row r="16" spans="1:20" ht="15.05" x14ac:dyDescent="0.25">
      <c r="B16" s="6" t="s">
        <v>17</v>
      </c>
      <c r="C16" s="20"/>
      <c r="J16" s="39" t="s">
        <v>6</v>
      </c>
      <c r="K16" s="39"/>
      <c r="L16" s="39"/>
      <c r="M16" s="12" t="s">
        <v>7</v>
      </c>
      <c r="P16" s="13"/>
    </row>
    <row r="17" spans="2:9" x14ac:dyDescent="0.25">
      <c r="B17" s="6" t="s">
        <v>18</v>
      </c>
      <c r="C17" s="20"/>
      <c r="H17" s="6"/>
    </row>
    <row r="18" spans="2:9" x14ac:dyDescent="0.25">
      <c r="B18" s="38"/>
      <c r="C18" s="38"/>
      <c r="D18" s="38"/>
      <c r="E18" s="38"/>
      <c r="F18" s="38"/>
      <c r="G18" s="38"/>
      <c r="H18" s="38"/>
      <c r="I18" s="38"/>
    </row>
  </sheetData>
  <autoFilter ref="A4:N14"/>
  <mergeCells count="6">
    <mergeCell ref="J1:L1"/>
    <mergeCell ref="M1:N2"/>
    <mergeCell ref="E2:H2"/>
    <mergeCell ref="B14:I14"/>
    <mergeCell ref="B18:I18"/>
    <mergeCell ref="J16:L16"/>
  </mergeCells>
  <pageMargins left="0.70866141732283472" right="0.19685039370078741" top="0.19685039370078741" bottom="0.19685039370078741" header="0.19685039370078741" footer="0.19685039370078741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2025-12-24T08:47:15Z</cp:lastPrinted>
  <dcterms:created xsi:type="dcterms:W3CDTF">2017-12-20T08:23:22Z</dcterms:created>
  <dcterms:modified xsi:type="dcterms:W3CDTF">2025-12-25T07:57:39Z</dcterms:modified>
</cp:coreProperties>
</file>